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20" windowWidth="28680" windowHeight="10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'Sheet1'!$A$1:$L$99</definedName>
  </definedNames>
  <calcPr fullCalcOnLoad="1"/>
</workbook>
</file>

<file path=xl/sharedStrings.xml><?xml version="1.0" encoding="utf-8"?>
<sst xmlns="http://schemas.openxmlformats.org/spreadsheetml/2006/main" count="184" uniqueCount="144">
  <si>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</si>
  <si>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</si>
  <si>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</si>
  <si>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</si>
  <si>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</si>
  <si>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</si>
  <si>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</si>
  <si>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</si>
  <si>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</si>
  <si>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</si>
  <si>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</si>
  <si>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</si>
  <si>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</si>
  <si>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</si>
  <si>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</si>
  <si>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</si>
  <si>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</si>
  <si>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</si>
  <si>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</si>
  <si>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</si>
  <si>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Paving Assessment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</si>
  <si>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</si>
  <si>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</si>
  <si>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</si>
  <si>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</si>
  <si>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</si>
  <si>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</si>
  <si>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</si>
  <si>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</si>
  <si>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</si>
  <si>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</si>
  <si>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</si>
  <si>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</si>
  <si>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</si>
  <si>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</si>
  <si>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</si>
  <si>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</si>
  <si>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</si>
  <si>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</si>
  <si>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</si>
  <si>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</si>
  <si>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</si>
  <si>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</si>
  <si>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</si>
  <si>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Reimbursement-Mowing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</si>
  <si>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</si>
  <si>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</si>
  <si>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</si>
  <si>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</si>
  <si>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</si>
  <si>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</si>
  <si>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</si>
  <si>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David Paczosa</t>
  </si>
  <si>
    <t>Transfer To - General Acct</t>
  </si>
  <si>
    <t>Cornhusker Public Power District</t>
  </si>
  <si>
    <t>Mail Prep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</si>
  <si>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</si>
  <si>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</si>
  <si>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</si>
  <si>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</si>
  <si>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</si>
  <si>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</si>
  <si>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</si>
  <si>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</si>
  <si>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</si>
  <si>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</si>
  <si>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</si>
  <si>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</si>
  <si>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</si>
  <si>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</si>
  <si>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</si>
  <si>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</si>
  <si>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</si>
  <si>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</si>
  <si>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</si>
  <si>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</si>
  <si>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</si>
  <si>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</si>
  <si>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</si>
  <si>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</si>
  <si>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</si>
  <si>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</si>
  <si>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</si>
  <si>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</si>
  <si>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</si>
  <si>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</si>
  <si>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</si>
  <si>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</si>
  <si>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</si>
  <si>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Fuel</t>
  </si>
  <si>
    <t>Menards</t>
  </si>
  <si>
    <t>TOTAL EMER MGMT A/C APRIL RECEIPTS</t>
  </si>
  <si>
    <t>TERY ACCT APRIL RECEIPTS</t>
  </si>
  <si>
    <t>TOTAL PARKS &amp; REC A/C APRIL RECEIPTS</t>
  </si>
  <si>
    <t>TOTAL STREET ACCT APRIL RECEIPTS</t>
  </si>
  <si>
    <t>TOTAL SAV ACCT APRIL RECEIPTS</t>
  </si>
  <si>
    <t>Nebr. Public Health Environmental Lab</t>
  </si>
  <si>
    <t>Transfer From General Account 4-10-16</t>
  </si>
  <si>
    <t xml:space="preserve">May 25% Match - Withheld 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</si>
  <si>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</si>
  <si>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</si>
  <si>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</si>
  <si>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</si>
  <si>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</si>
  <si>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</si>
  <si>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</si>
  <si>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</si>
  <si>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</si>
  <si>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</si>
  <si>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</si>
  <si>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</si>
  <si>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Repairs</t>
  </si>
  <si>
    <t>Don Reeves</t>
  </si>
  <si>
    <t>Municipal Supply Inc of Omaha</t>
  </si>
  <si>
    <t>Ace Hardware</t>
  </si>
  <si>
    <t>parts for water treatment</t>
  </si>
  <si>
    <t>Loup Rebate</t>
  </si>
  <si>
    <t>IRS - Quarterly Tax Deposit</t>
  </si>
  <si>
    <t>parts</t>
  </si>
  <si>
    <t>testing</t>
  </si>
  <si>
    <t>Fees</t>
  </si>
  <si>
    <t>October 2016 BILLS-PAID November 2016</t>
  </si>
  <si>
    <t>October RECAP</t>
  </si>
  <si>
    <t>BANK BALANCES October, 2016</t>
  </si>
  <si>
    <t>Oct Hwy Allocation</t>
  </si>
  <si>
    <t>NDEQ`</t>
  </si>
  <si>
    <t>Operator Exempstion</t>
  </si>
  <si>
    <t>Postage, fold, insert, seal &amp; envelopes</t>
  </si>
  <si>
    <t xml:space="preserve">Advertising </t>
  </si>
  <si>
    <t>P&amp; Z Mtg</t>
  </si>
  <si>
    <t>Joe Boruch</t>
  </si>
  <si>
    <t>Bomgaars</t>
  </si>
  <si>
    <t>supplies</t>
  </si>
  <si>
    <t>Laska Technical Group</t>
  </si>
  <si>
    <t>Nationwide</t>
  </si>
  <si>
    <t>research new computer</t>
  </si>
  <si>
    <t>Surety bond Mari</t>
  </si>
  <si>
    <t>Nebraska Municipal Clerks Associations</t>
  </si>
  <si>
    <t>Membership</t>
  </si>
  <si>
    <t>NE Clerk assoc dues</t>
  </si>
  <si>
    <t>Fine - Zoning</t>
  </si>
  <si>
    <t>Help flush sewer</t>
  </si>
  <si>
    <t>Columbus Telegram</t>
  </si>
  <si>
    <t>Zoning Application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</si>
</sst>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0" fillId="0" borderId="0" xfId="0" applyNumberFormat="1" applyAlignment="1" quotePrefix="1">
      <alignment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tabSelected="1" zoomScalePageLayoutView="90" workbookViewId="0" topLeftCell="A1">
      <pane ySplit="5" topLeftCell="A21" activePane="bottomLeft" state="frozen"/>
      <selection pane="topLeft" activeCell="A1" sqref="A1"/>
      <selection pane="bottomLeft" activeCell="B59" sqref="B59"/>
    </sheetView>
  </sheetViews>
  <sheetFormatPr defaultColWidth="9.140625" defaultRowHeight="12.75"/>
  <cols>
    <col min="1" max="1" width="32.28125" style="1" customWidth="1"/>
    <col min="2" max="2" width="8.28125" style="5" customWidth="1"/>
    <col min="3" max="7" width="10.7109375" style="1" customWidth="1"/>
    <col min="8" max="8" width="9.57421875" style="1" customWidth="1"/>
    <col min="9" max="9" width="15.7109375" style="7" customWidth="1"/>
    <col min="10" max="10" width="2.7109375" style="1" customWidth="1"/>
    <col min="11" max="11" width="37.2812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121</v>
      </c>
      <c r="B1" s="30"/>
      <c r="C1" s="21"/>
      <c r="K1" s="43" t="s">
        <v>122</v>
      </c>
    </row>
    <row r="2" ht="12.75">
      <c r="A2" s="2"/>
    </row>
    <row r="3" spans="1:14" s="21" customFormat="1" ht="12.75">
      <c r="A3" s="41" t="s">
        <v>26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6"/>
    </row>
    <row r="6" spans="1:18" s="7" customFormat="1" ht="15">
      <c r="A6" s="33" t="s">
        <v>101</v>
      </c>
      <c r="B6" s="32" t="s">
        <v>110</v>
      </c>
      <c r="C6" s="31">
        <v>1303.42</v>
      </c>
      <c r="D6" s="31">
        <v>1303.42</v>
      </c>
      <c r="E6" s="31"/>
      <c r="F6" s="31"/>
      <c r="G6" s="31"/>
      <c r="H6" s="1">
        <f aca="true" t="shared" si="0" ref="H6:H31">+C6-SUM(D6:G6)</f>
        <v>0</v>
      </c>
      <c r="I6" s="33" t="s">
        <v>45</v>
      </c>
      <c r="J6" s="33"/>
      <c r="K6" s="33" t="s">
        <v>98</v>
      </c>
      <c r="R6" s="36"/>
    </row>
    <row r="7" spans="1:18" s="7" customFormat="1" ht="15">
      <c r="A7" s="33" t="s">
        <v>117</v>
      </c>
      <c r="B7" s="32" t="s">
        <v>40</v>
      </c>
      <c r="C7" s="22">
        <v>1028.74</v>
      </c>
      <c r="D7" s="22">
        <v>1028.74</v>
      </c>
      <c r="E7" s="31"/>
      <c r="F7" s="31"/>
      <c r="G7" s="31"/>
      <c r="H7" s="1">
        <f t="shared" si="0"/>
        <v>0</v>
      </c>
      <c r="I7" s="33" t="s">
        <v>12</v>
      </c>
      <c r="J7" s="33"/>
      <c r="K7" s="33" t="s">
        <v>49</v>
      </c>
      <c r="R7" s="36"/>
    </row>
    <row r="8" spans="1:18" s="7" customFormat="1" ht="15">
      <c r="A8" s="33" t="s">
        <v>51</v>
      </c>
      <c r="B8" s="32" t="s">
        <v>40</v>
      </c>
      <c r="C8" s="22">
        <v>761.68</v>
      </c>
      <c r="D8" s="22">
        <v>761.68</v>
      </c>
      <c r="E8" s="31"/>
      <c r="F8" s="31"/>
      <c r="G8" s="31"/>
      <c r="H8" s="1">
        <f t="shared" si="0"/>
        <v>0</v>
      </c>
      <c r="I8" s="33" t="s">
        <v>12</v>
      </c>
      <c r="J8" s="33"/>
      <c r="K8" s="33" t="s">
        <v>39</v>
      </c>
      <c r="R8" s="36"/>
    </row>
    <row r="9" spans="1:18" ht="15">
      <c r="A9" s="7" t="s">
        <v>11</v>
      </c>
      <c r="B9" s="32" t="s">
        <v>40</v>
      </c>
      <c r="C9" s="22">
        <v>532.88</v>
      </c>
      <c r="D9" s="1">
        <v>161.75</v>
      </c>
      <c r="E9" s="1">
        <v>37.35</v>
      </c>
      <c r="G9" s="1">
        <v>333.78</v>
      </c>
      <c r="H9" s="1">
        <f t="shared" si="0"/>
        <v>0</v>
      </c>
      <c r="I9" s="7" t="s">
        <v>60</v>
      </c>
      <c r="K9" s="7" t="s">
        <v>10</v>
      </c>
      <c r="L9" s="7"/>
      <c r="R9" s="36"/>
    </row>
    <row r="10" spans="1:18" ht="15">
      <c r="A10" s="22" t="s">
        <v>76</v>
      </c>
      <c r="B10" s="32">
        <v>18500</v>
      </c>
      <c r="C10" s="22">
        <v>672.45</v>
      </c>
      <c r="D10" s="1">
        <v>168.12</v>
      </c>
      <c r="E10" s="1">
        <v>168.11</v>
      </c>
      <c r="F10" s="1">
        <v>168.11</v>
      </c>
      <c r="G10" s="1">
        <v>168.11</v>
      </c>
      <c r="H10" s="1">
        <f t="shared" si="0"/>
        <v>0</v>
      </c>
      <c r="I10" s="7" t="s">
        <v>56</v>
      </c>
      <c r="K10" s="7" t="s">
        <v>56</v>
      </c>
      <c r="L10" s="7"/>
      <c r="R10" s="36"/>
    </row>
    <row r="11" spans="1:18" ht="15">
      <c r="A11" s="7" t="s">
        <v>52</v>
      </c>
      <c r="B11" s="32">
        <v>18499</v>
      </c>
      <c r="C11" s="7">
        <v>74.38</v>
      </c>
      <c r="D11" s="1">
        <v>18.6</v>
      </c>
      <c r="E11" s="1">
        <v>18.6</v>
      </c>
      <c r="F11" s="1">
        <v>18.59</v>
      </c>
      <c r="G11" s="1">
        <v>18.59</v>
      </c>
      <c r="H11" s="1">
        <f t="shared" si="0"/>
        <v>0</v>
      </c>
      <c r="I11" s="7" t="s">
        <v>56</v>
      </c>
      <c r="K11" s="7" t="s">
        <v>56</v>
      </c>
      <c r="R11" s="36"/>
    </row>
    <row r="12" spans="1:18" ht="15">
      <c r="A12" s="22" t="s">
        <v>100</v>
      </c>
      <c r="B12" s="32">
        <v>18501</v>
      </c>
      <c r="C12" s="7">
        <v>356.48</v>
      </c>
      <c r="D12" s="1">
        <v>89.12</v>
      </c>
      <c r="E12" s="1">
        <v>89.12</v>
      </c>
      <c r="F12" s="1">
        <v>89.12</v>
      </c>
      <c r="G12" s="1">
        <v>89.12</v>
      </c>
      <c r="H12" s="1">
        <f t="shared" si="0"/>
        <v>0</v>
      </c>
      <c r="I12" s="7" t="s">
        <v>56</v>
      </c>
      <c r="K12" s="7" t="s">
        <v>56</v>
      </c>
      <c r="R12" s="36"/>
    </row>
    <row r="13" spans="1:18" ht="15">
      <c r="A13" s="22" t="s">
        <v>112</v>
      </c>
      <c r="B13" s="32">
        <v>18502</v>
      </c>
      <c r="C13" s="7">
        <v>1145.41</v>
      </c>
      <c r="D13" s="1">
        <v>286.36</v>
      </c>
      <c r="E13" s="1">
        <v>286.35</v>
      </c>
      <c r="F13" s="1">
        <v>286.35</v>
      </c>
      <c r="G13" s="1">
        <v>286.35</v>
      </c>
      <c r="H13" s="1">
        <f t="shared" si="0"/>
        <v>0</v>
      </c>
      <c r="I13" s="7" t="s">
        <v>56</v>
      </c>
      <c r="K13" s="7" t="s">
        <v>60</v>
      </c>
      <c r="R13" s="36"/>
    </row>
    <row r="14" spans="1:18" ht="15">
      <c r="A14" s="7" t="s">
        <v>114</v>
      </c>
      <c r="B14" s="32">
        <v>18503</v>
      </c>
      <c r="C14" s="21">
        <v>0.22</v>
      </c>
      <c r="D14" s="21">
        <v>0.22</v>
      </c>
      <c r="E14" s="21"/>
      <c r="G14" s="21"/>
      <c r="H14" s="1">
        <f t="shared" si="0"/>
        <v>0</v>
      </c>
      <c r="I14" s="7" t="s">
        <v>59</v>
      </c>
      <c r="K14" s="45" t="s">
        <v>118</v>
      </c>
      <c r="L14" s="44"/>
      <c r="M14" s="45"/>
      <c r="R14" s="36"/>
    </row>
    <row r="15" spans="1:18" ht="15">
      <c r="A15" s="7" t="s">
        <v>54</v>
      </c>
      <c r="B15" s="32">
        <v>18510</v>
      </c>
      <c r="C15" s="7">
        <v>449.58</v>
      </c>
      <c r="E15" s="1">
        <v>168.11</v>
      </c>
      <c r="G15" s="1">
        <v>281.47</v>
      </c>
      <c r="H15" s="1">
        <f t="shared" si="0"/>
        <v>0</v>
      </c>
      <c r="I15" s="7" t="s">
        <v>10</v>
      </c>
      <c r="K15" s="7" t="s">
        <v>10</v>
      </c>
      <c r="R15" s="36"/>
    </row>
    <row r="16" spans="1:18" ht="15">
      <c r="A16" s="7" t="s">
        <v>142</v>
      </c>
      <c r="B16" s="32">
        <v>18516</v>
      </c>
      <c r="C16" s="21">
        <v>13.79</v>
      </c>
      <c r="D16" s="21">
        <v>13.79</v>
      </c>
      <c r="E16" s="21"/>
      <c r="F16" s="21"/>
      <c r="G16" s="21"/>
      <c r="H16" s="1">
        <f t="shared" si="0"/>
        <v>0</v>
      </c>
      <c r="I16" s="7" t="s">
        <v>128</v>
      </c>
      <c r="K16" s="34" t="s">
        <v>129</v>
      </c>
      <c r="N16" s="21"/>
      <c r="R16" s="36"/>
    </row>
    <row r="17" spans="1:18" ht="15">
      <c r="A17" s="7" t="s">
        <v>84</v>
      </c>
      <c r="B17" s="32">
        <v>18517</v>
      </c>
      <c r="C17" s="22">
        <v>38</v>
      </c>
      <c r="D17" s="1">
        <v>38</v>
      </c>
      <c r="G17" s="21"/>
      <c r="H17" s="1">
        <f t="shared" si="0"/>
        <v>0</v>
      </c>
      <c r="K17" s="7"/>
      <c r="N17" s="38"/>
      <c r="R17" s="36"/>
    </row>
    <row r="18" spans="1:18" ht="15">
      <c r="A18" s="7" t="s">
        <v>9</v>
      </c>
      <c r="B18" s="32">
        <v>18518</v>
      </c>
      <c r="C18" s="22">
        <v>278.2</v>
      </c>
      <c r="D18" s="21">
        <v>207.45</v>
      </c>
      <c r="E18" s="21">
        <v>70.75</v>
      </c>
      <c r="F18" s="21"/>
      <c r="G18" s="21"/>
      <c r="H18" s="1">
        <f t="shared" si="0"/>
        <v>0</v>
      </c>
      <c r="I18" s="7" t="s">
        <v>57</v>
      </c>
      <c r="K18" s="45" t="s">
        <v>57</v>
      </c>
      <c r="N18" s="38"/>
      <c r="R18" s="36"/>
    </row>
    <row r="19" spans="1:18" ht="15">
      <c r="A19" s="7" t="s">
        <v>86</v>
      </c>
      <c r="B19" s="32">
        <v>18519</v>
      </c>
      <c r="C19" s="22">
        <v>777.4</v>
      </c>
      <c r="D19" s="1">
        <v>259.14</v>
      </c>
      <c r="E19" s="1">
        <v>259.13</v>
      </c>
      <c r="G19" s="21">
        <v>259.13</v>
      </c>
      <c r="H19" s="1">
        <f t="shared" si="0"/>
        <v>0</v>
      </c>
      <c r="I19" s="7" t="s">
        <v>87</v>
      </c>
      <c r="K19" s="7" t="s">
        <v>87</v>
      </c>
      <c r="L19" s="23"/>
      <c r="M19" s="23"/>
      <c r="N19" s="38"/>
      <c r="R19" s="36"/>
    </row>
    <row r="20" spans="1:18" ht="15">
      <c r="A20" s="7" t="s">
        <v>23</v>
      </c>
      <c r="B20" s="32">
        <v>18520</v>
      </c>
      <c r="C20" s="7">
        <v>11.99</v>
      </c>
      <c r="D20" s="1">
        <v>11.99</v>
      </c>
      <c r="H20" s="1">
        <f t="shared" si="0"/>
        <v>0</v>
      </c>
      <c r="I20" s="7" t="s">
        <v>89</v>
      </c>
      <c r="K20" s="7" t="s">
        <v>89</v>
      </c>
      <c r="L20" s="45"/>
      <c r="M20" s="45"/>
      <c r="N20" s="45"/>
      <c r="R20" s="36"/>
    </row>
    <row r="21" spans="1:18" ht="15">
      <c r="A21" s="7" t="s">
        <v>130</v>
      </c>
      <c r="B21" s="32">
        <v>18521</v>
      </c>
      <c r="C21" s="21">
        <v>75</v>
      </c>
      <c r="D21" s="21"/>
      <c r="E21" s="21">
        <v>75</v>
      </c>
      <c r="F21" s="21"/>
      <c r="G21" s="21"/>
      <c r="H21" s="1">
        <f t="shared" si="0"/>
        <v>0</v>
      </c>
      <c r="I21" s="7" t="s">
        <v>111</v>
      </c>
      <c r="J21" s="21"/>
      <c r="K21" s="45" t="s">
        <v>141</v>
      </c>
      <c r="L21" s="45"/>
      <c r="M21" s="44"/>
      <c r="N21" s="45"/>
      <c r="R21" s="36"/>
    </row>
    <row r="22" spans="1:18" ht="15">
      <c r="A22" s="7" t="s">
        <v>133</v>
      </c>
      <c r="B22" s="32">
        <v>18522</v>
      </c>
      <c r="C22" s="21">
        <v>292</v>
      </c>
      <c r="D22" s="21">
        <v>73</v>
      </c>
      <c r="E22" s="21">
        <v>73</v>
      </c>
      <c r="F22" s="21">
        <v>73</v>
      </c>
      <c r="G22" s="1">
        <v>73</v>
      </c>
      <c r="H22" s="1">
        <f t="shared" si="0"/>
        <v>0</v>
      </c>
      <c r="I22" s="7" t="s">
        <v>59</v>
      </c>
      <c r="K22" s="45" t="s">
        <v>135</v>
      </c>
      <c r="N22" s="45"/>
      <c r="R22" s="36"/>
    </row>
    <row r="23" spans="1:18" ht="15">
      <c r="A23" s="7" t="s">
        <v>55</v>
      </c>
      <c r="B23" s="32">
        <v>18523</v>
      </c>
      <c r="C23" s="22">
        <v>136.08</v>
      </c>
      <c r="D23" s="21"/>
      <c r="E23" s="21">
        <f>+C23/2</f>
        <v>68.04</v>
      </c>
      <c r="F23" s="21"/>
      <c r="G23" s="21">
        <v>68.04</v>
      </c>
      <c r="H23" s="1">
        <f t="shared" si="0"/>
        <v>0</v>
      </c>
      <c r="I23" s="7" t="s">
        <v>59</v>
      </c>
      <c r="K23" s="45" t="s">
        <v>127</v>
      </c>
      <c r="L23" s="44"/>
      <c r="M23" s="44"/>
      <c r="N23" s="44"/>
      <c r="R23" s="36"/>
    </row>
    <row r="24" spans="1:18" ht="15">
      <c r="A24" s="7" t="s">
        <v>90</v>
      </c>
      <c r="B24" s="32">
        <v>18524</v>
      </c>
      <c r="C24" s="21">
        <v>46.31</v>
      </c>
      <c r="D24" s="21">
        <v>28.98</v>
      </c>
      <c r="E24" s="21">
        <v>7.36</v>
      </c>
      <c r="F24" s="21">
        <v>9.97</v>
      </c>
      <c r="G24" s="21"/>
      <c r="H24" s="1">
        <f t="shared" si="0"/>
        <v>0</v>
      </c>
      <c r="I24" s="7" t="s">
        <v>111</v>
      </c>
      <c r="K24" s="45" t="s">
        <v>132</v>
      </c>
      <c r="L24" s="44"/>
      <c r="M24" s="44"/>
      <c r="N24" s="44"/>
      <c r="R24" s="36"/>
    </row>
    <row r="25" spans="1:18" ht="15">
      <c r="A25" s="7" t="s">
        <v>113</v>
      </c>
      <c r="B25" s="32">
        <v>18525</v>
      </c>
      <c r="C25" s="21">
        <v>40.24</v>
      </c>
      <c r="E25" s="21"/>
      <c r="F25" s="21"/>
      <c r="G25" s="21">
        <v>40.24</v>
      </c>
      <c r="H25" s="1">
        <f t="shared" si="0"/>
        <v>0</v>
      </c>
      <c r="I25" s="7" t="s">
        <v>111</v>
      </c>
      <c r="K25" s="45" t="s">
        <v>115</v>
      </c>
      <c r="N25" s="44"/>
      <c r="R25" s="36"/>
    </row>
    <row r="26" spans="1:18" ht="15">
      <c r="A26" s="7" t="s">
        <v>134</v>
      </c>
      <c r="B26" s="32">
        <v>18526</v>
      </c>
      <c r="C26" s="21">
        <v>100</v>
      </c>
      <c r="D26" s="21">
        <v>25</v>
      </c>
      <c r="E26" s="21">
        <v>25</v>
      </c>
      <c r="F26" s="21">
        <v>25</v>
      </c>
      <c r="G26" s="1">
        <v>25</v>
      </c>
      <c r="H26" s="1">
        <f t="shared" si="0"/>
        <v>0</v>
      </c>
      <c r="I26" s="7" t="s">
        <v>120</v>
      </c>
      <c r="K26" s="45" t="s">
        <v>136</v>
      </c>
      <c r="N26" s="44"/>
      <c r="R26" s="36"/>
    </row>
    <row r="27" spans="1:13" ht="14.25">
      <c r="A27" s="7" t="s">
        <v>125</v>
      </c>
      <c r="B27" s="32">
        <v>18527</v>
      </c>
      <c r="C27" s="21">
        <v>100</v>
      </c>
      <c r="D27" s="21"/>
      <c r="E27" s="21">
        <v>100</v>
      </c>
      <c r="F27" s="21"/>
      <c r="G27" s="21"/>
      <c r="H27" s="1">
        <f t="shared" si="0"/>
        <v>0</v>
      </c>
      <c r="I27" s="7" t="s">
        <v>120</v>
      </c>
      <c r="K27" s="45" t="s">
        <v>126</v>
      </c>
      <c r="M27" s="44"/>
    </row>
    <row r="28" spans="1:13" ht="14.25">
      <c r="A28" s="7" t="s">
        <v>96</v>
      </c>
      <c r="B28" s="32">
        <v>18528</v>
      </c>
      <c r="C28" s="21">
        <v>523</v>
      </c>
      <c r="D28" s="21"/>
      <c r="E28" s="21"/>
      <c r="F28" s="21"/>
      <c r="G28" s="21">
        <v>523</v>
      </c>
      <c r="H28" s="1">
        <f t="shared" si="0"/>
        <v>0</v>
      </c>
      <c r="I28" s="7" t="s">
        <v>59</v>
      </c>
      <c r="K28" s="45" t="s">
        <v>119</v>
      </c>
      <c r="M28" s="44"/>
    </row>
    <row r="29" spans="1:13" ht="14.25">
      <c r="A29" s="7" t="s">
        <v>137</v>
      </c>
      <c r="B29" s="32">
        <v>18529</v>
      </c>
      <c r="C29" s="21">
        <v>100</v>
      </c>
      <c r="D29" s="21">
        <v>25</v>
      </c>
      <c r="E29" s="21">
        <v>25</v>
      </c>
      <c r="F29" s="21">
        <v>25</v>
      </c>
      <c r="G29" s="1">
        <v>25</v>
      </c>
      <c r="H29" s="1">
        <f t="shared" si="0"/>
        <v>0</v>
      </c>
      <c r="I29" s="7" t="s">
        <v>138</v>
      </c>
      <c r="K29" s="45" t="s">
        <v>139</v>
      </c>
      <c r="M29" s="44"/>
    </row>
    <row r="30" spans="1:13" ht="14.25">
      <c r="A30" s="7" t="s">
        <v>58</v>
      </c>
      <c r="B30" s="32">
        <v>18530</v>
      </c>
      <c r="C30" s="21">
        <v>87.87</v>
      </c>
      <c r="D30" s="21">
        <v>21.97</v>
      </c>
      <c r="E30" s="21">
        <v>21.97</v>
      </c>
      <c r="F30" s="21">
        <v>21.97</v>
      </c>
      <c r="G30" s="1">
        <v>21.96</v>
      </c>
      <c r="H30" s="1">
        <f t="shared" si="0"/>
        <v>0</v>
      </c>
      <c r="I30" s="7" t="s">
        <v>57</v>
      </c>
      <c r="K30" s="45" t="s">
        <v>57</v>
      </c>
      <c r="M30" s="44"/>
    </row>
    <row r="31" spans="1:13" ht="14.25">
      <c r="A31" s="7" t="s">
        <v>112</v>
      </c>
      <c r="B31" s="32">
        <v>18531</v>
      </c>
      <c r="C31" s="21">
        <v>1131.45</v>
      </c>
      <c r="D31" s="21">
        <v>282.87</v>
      </c>
      <c r="E31" s="21">
        <v>282.86</v>
      </c>
      <c r="F31" s="21">
        <v>282.86</v>
      </c>
      <c r="G31" s="21">
        <v>282.86</v>
      </c>
      <c r="H31" s="1">
        <f t="shared" si="0"/>
        <v>0</v>
      </c>
      <c r="I31" s="7" t="s">
        <v>56</v>
      </c>
      <c r="J31" s="21"/>
      <c r="K31" s="7" t="s">
        <v>60</v>
      </c>
      <c r="M31" s="44"/>
    </row>
    <row r="32" spans="1:11" ht="12.75">
      <c r="A32" s="2" t="s">
        <v>106</v>
      </c>
      <c r="C32" s="25">
        <f>SUM(C6:C31)</f>
        <v>10076.570000000002</v>
      </c>
      <c r="D32" s="25">
        <f>SUM(D6:D31)</f>
        <v>4805.199999999999</v>
      </c>
      <c r="E32" s="25">
        <f>SUM(E6:E31)</f>
        <v>1775.75</v>
      </c>
      <c r="F32" s="25">
        <f>SUM(F6:F31)</f>
        <v>999.9700000000001</v>
      </c>
      <c r="G32" s="25">
        <f>SUM(G6:G31)</f>
        <v>2495.65</v>
      </c>
      <c r="I32" s="25">
        <f>SUM(D32:H32)</f>
        <v>10076.57</v>
      </c>
      <c r="J32" s="3"/>
      <c r="K32" s="9">
        <f>+C32-I32</f>
        <v>0</v>
      </c>
    </row>
    <row r="33" spans="1:10" ht="12.75">
      <c r="A33" s="2"/>
      <c r="C33" s="27"/>
      <c r="D33" s="27"/>
      <c r="E33" s="27"/>
      <c r="F33" s="27"/>
      <c r="G33" s="27"/>
      <c r="I33" s="27"/>
      <c r="J33" s="3"/>
    </row>
    <row r="34" spans="1:14" s="21" customFormat="1" ht="12.75">
      <c r="A34" s="42" t="s">
        <v>29</v>
      </c>
      <c r="B34" s="13"/>
      <c r="C34" s="14"/>
      <c r="D34" s="14"/>
      <c r="E34" s="14"/>
      <c r="F34" s="14"/>
      <c r="G34" s="15"/>
      <c r="H34" s="14"/>
      <c r="I34" s="15"/>
      <c r="J34" s="14"/>
      <c r="K34" s="16"/>
      <c r="L34" s="14"/>
      <c r="M34" s="14"/>
      <c r="N34" s="14"/>
    </row>
    <row r="36" spans="1:13" ht="12.75">
      <c r="A36" s="1" t="s">
        <v>25</v>
      </c>
      <c r="C36" s="7">
        <v>11037.53</v>
      </c>
      <c r="E36" s="1" t="s">
        <v>12</v>
      </c>
      <c r="F36" s="7"/>
      <c r="G36" s="7"/>
      <c r="H36" s="7"/>
      <c r="J36" s="7"/>
      <c r="K36" s="7"/>
      <c r="L36" s="7"/>
      <c r="M36" s="7"/>
    </row>
    <row r="37" spans="1:13" ht="12.75">
      <c r="A37" s="1" t="s">
        <v>24</v>
      </c>
      <c r="C37" s="1">
        <v>3688.26</v>
      </c>
      <c r="E37" s="7" t="s">
        <v>39</v>
      </c>
      <c r="L37" s="7"/>
      <c r="M37" s="7"/>
    </row>
    <row r="38" spans="1:13" ht="12.75">
      <c r="A38" s="1" t="s">
        <v>13</v>
      </c>
      <c r="C38" s="1">
        <v>237.5</v>
      </c>
      <c r="E38" s="1" t="s">
        <v>14</v>
      </c>
      <c r="G38" s="7"/>
      <c r="H38" s="7"/>
      <c r="J38" s="7"/>
      <c r="K38" s="7"/>
      <c r="L38" s="7"/>
      <c r="M38" s="7"/>
    </row>
    <row r="39" spans="1:13" ht="12.75">
      <c r="A39" s="1" t="s">
        <v>15</v>
      </c>
      <c r="C39" s="1">
        <v>11548.7</v>
      </c>
      <c r="E39" s="1" t="s">
        <v>16</v>
      </c>
      <c r="G39" s="7"/>
      <c r="H39" s="7"/>
      <c r="J39" s="7"/>
      <c r="K39" s="7"/>
      <c r="L39" s="7"/>
      <c r="M39" s="7"/>
    </row>
    <row r="40" spans="1:13" ht="12.75">
      <c r="A40" s="7" t="s">
        <v>22</v>
      </c>
      <c r="E40" s="7"/>
      <c r="G40" s="7"/>
      <c r="H40" s="7"/>
      <c r="J40" s="7"/>
      <c r="K40" s="7"/>
      <c r="L40" s="7"/>
      <c r="M40" s="7"/>
    </row>
    <row r="41" spans="1:14" ht="12.75">
      <c r="A41" s="7" t="s">
        <v>66</v>
      </c>
      <c r="E41" s="37"/>
      <c r="G41" s="7"/>
      <c r="H41" s="7"/>
      <c r="J41" s="7"/>
      <c r="K41" s="7"/>
      <c r="L41" s="7"/>
      <c r="M41" s="7"/>
      <c r="N41" s="7" t="s">
        <v>74</v>
      </c>
    </row>
    <row r="42" spans="1:14" ht="12.75">
      <c r="A42" s="7" t="s">
        <v>116</v>
      </c>
      <c r="E42" s="37"/>
      <c r="G42" s="7"/>
      <c r="H42" s="7"/>
      <c r="J42" s="7"/>
      <c r="K42" s="7"/>
      <c r="L42" s="7"/>
      <c r="M42" s="7"/>
      <c r="N42" s="7"/>
    </row>
    <row r="43" spans="1:13" ht="12.75">
      <c r="A43" s="7" t="s">
        <v>41</v>
      </c>
      <c r="C43" s="1">
        <v>300</v>
      </c>
      <c r="E43" s="7"/>
      <c r="G43" s="7"/>
      <c r="H43" s="7"/>
      <c r="J43" s="7"/>
      <c r="K43" s="7" t="s">
        <v>61</v>
      </c>
      <c r="L43" s="7"/>
      <c r="M43" s="7"/>
    </row>
    <row r="44" spans="1:13" ht="12.75">
      <c r="A44" s="7" t="s">
        <v>42</v>
      </c>
      <c r="E44" s="7"/>
      <c r="G44" s="7"/>
      <c r="H44" s="7"/>
      <c r="J44" s="7"/>
      <c r="K44" s="7"/>
      <c r="L44" s="7"/>
      <c r="M44" s="7"/>
    </row>
    <row r="45" spans="1:13" ht="12.75">
      <c r="A45" s="7" t="s">
        <v>21</v>
      </c>
      <c r="E45" s="7"/>
      <c r="H45" s="7"/>
      <c r="J45" s="7"/>
      <c r="K45" s="7"/>
      <c r="L45" s="7"/>
      <c r="M45" s="7"/>
    </row>
    <row r="46" spans="1:17" ht="12.75">
      <c r="A46" s="7" t="s">
        <v>20</v>
      </c>
      <c r="E46" s="22"/>
      <c r="G46" s="7"/>
      <c r="H46" s="7"/>
      <c r="J46" s="7"/>
      <c r="K46" s="7"/>
      <c r="L46" s="7"/>
      <c r="M46" s="7"/>
      <c r="Q46" s="7" t="s">
        <v>74</v>
      </c>
    </row>
    <row r="47" spans="1:13" ht="12.75">
      <c r="A47" s="7" t="s">
        <v>77</v>
      </c>
      <c r="C47" s="1">
        <v>40</v>
      </c>
      <c r="E47" s="22"/>
      <c r="G47" s="7"/>
      <c r="H47" s="7"/>
      <c r="J47" s="7"/>
      <c r="K47" s="7"/>
      <c r="L47" s="7"/>
      <c r="M47" s="7"/>
    </row>
    <row r="48" spans="1:13" ht="12.75">
      <c r="A48" s="7" t="s">
        <v>78</v>
      </c>
      <c r="E48" s="7"/>
      <c r="G48" s="7"/>
      <c r="H48" s="7"/>
      <c r="J48" s="7"/>
      <c r="K48" s="7"/>
      <c r="L48" s="7"/>
      <c r="M48" s="7"/>
    </row>
    <row r="49" spans="1:13" ht="12.75">
      <c r="A49" s="7" t="s">
        <v>46</v>
      </c>
      <c r="E49" s="7"/>
      <c r="G49" s="7"/>
      <c r="H49" s="7"/>
      <c r="J49" s="7"/>
      <c r="K49" s="7"/>
      <c r="L49" s="7"/>
      <c r="M49" s="7"/>
    </row>
    <row r="50" spans="1:13" ht="12.75">
      <c r="A50" s="7" t="s">
        <v>43</v>
      </c>
      <c r="E50" s="7"/>
      <c r="G50" s="7"/>
      <c r="H50" s="7"/>
      <c r="J50" s="7" t="s">
        <v>74</v>
      </c>
      <c r="K50" s="7"/>
      <c r="L50" s="7"/>
      <c r="M50" s="7"/>
    </row>
    <row r="51" spans="1:13" ht="12.75">
      <c r="A51" s="7" t="s">
        <v>44</v>
      </c>
      <c r="E51" s="7"/>
      <c r="G51" s="7"/>
      <c r="H51" s="7"/>
      <c r="J51" s="7"/>
      <c r="K51" s="7"/>
      <c r="L51" s="7"/>
      <c r="M51" s="7"/>
    </row>
    <row r="52" spans="1:13" ht="12.75">
      <c r="A52" s="7" t="s">
        <v>47</v>
      </c>
      <c r="E52" s="7"/>
      <c r="G52" s="7"/>
      <c r="H52" s="7"/>
      <c r="J52" s="7"/>
      <c r="K52" s="7"/>
      <c r="L52" s="7"/>
      <c r="M52" s="7"/>
    </row>
    <row r="53" spans="1:13" ht="12.75">
      <c r="A53" s="7" t="s">
        <v>140</v>
      </c>
      <c r="C53" s="1">
        <v>250</v>
      </c>
      <c r="E53" s="7"/>
      <c r="F53" s="7"/>
      <c r="G53" s="7"/>
      <c r="H53" s="7"/>
      <c r="J53" s="7"/>
      <c r="K53" s="7"/>
      <c r="L53" s="7"/>
      <c r="M53" s="7"/>
    </row>
    <row r="54" spans="1:13" ht="12.75">
      <c r="A54" s="7" t="s">
        <v>50</v>
      </c>
      <c r="C54" s="1">
        <v>-150</v>
      </c>
      <c r="E54" s="9"/>
      <c r="G54" s="7"/>
      <c r="H54" s="7"/>
      <c r="J54" s="7"/>
      <c r="K54" s="7"/>
      <c r="L54" s="7"/>
      <c r="M54" s="7"/>
    </row>
    <row r="55" spans="1:13" ht="12.75">
      <c r="A55" s="35" t="s">
        <v>143</v>
      </c>
      <c r="C55" s="1">
        <v>75</v>
      </c>
      <c r="G55" s="7"/>
      <c r="H55" s="7"/>
      <c r="J55" s="7"/>
      <c r="K55" s="7"/>
      <c r="L55" s="7"/>
      <c r="M55" s="7"/>
    </row>
    <row r="56" spans="1:3" s="3" customFormat="1" ht="12.75">
      <c r="A56" s="2" t="s">
        <v>105</v>
      </c>
      <c r="B56" s="8"/>
      <c r="C56" s="25">
        <f>SUM(C36:C55)</f>
        <v>27026.99</v>
      </c>
    </row>
    <row r="57" spans="1:3" s="3" customFormat="1" ht="12.75">
      <c r="A57" s="2"/>
      <c r="B57" s="8"/>
      <c r="C57" s="27"/>
    </row>
    <row r="58" spans="1:14" s="3" customFormat="1" ht="12.75">
      <c r="A58" s="26" t="s">
        <v>33</v>
      </c>
      <c r="B58" s="17"/>
      <c r="C58" s="28"/>
      <c r="D58" s="12"/>
      <c r="E58" s="12"/>
      <c r="F58" s="11" t="s">
        <v>34</v>
      </c>
      <c r="G58" s="12"/>
      <c r="H58" s="12"/>
      <c r="I58" s="12"/>
      <c r="J58" s="12"/>
      <c r="K58" s="12"/>
      <c r="L58" s="12"/>
      <c r="M58" s="12"/>
      <c r="N58" s="12"/>
    </row>
    <row r="59" spans="1:3" s="3" customFormat="1" ht="12.75">
      <c r="A59" s="2"/>
      <c r="B59" s="8"/>
      <c r="C59" s="27"/>
    </row>
    <row r="60" spans="1:11" s="3" customFormat="1" ht="12.75">
      <c r="A60" s="2" t="s">
        <v>104</v>
      </c>
      <c r="B60" s="8"/>
      <c r="C60" s="25">
        <f>+C59</f>
        <v>0</v>
      </c>
      <c r="F60" s="3" t="s">
        <v>91</v>
      </c>
      <c r="K60" s="25">
        <f>SUM(B60:J60)</f>
        <v>0</v>
      </c>
    </row>
    <row r="61" spans="1:13" ht="12.75">
      <c r="A61" s="2"/>
      <c r="C61" s="3"/>
      <c r="D61" s="3"/>
      <c r="E61" s="3"/>
      <c r="F61" s="3"/>
      <c r="G61" s="3"/>
      <c r="H61" s="7"/>
      <c r="I61" s="3"/>
      <c r="J61" s="3"/>
      <c r="K61" s="7"/>
      <c r="L61" s="7"/>
      <c r="M61" s="7"/>
    </row>
    <row r="62" spans="1:14" s="21" customFormat="1" ht="12.75">
      <c r="A62" s="11" t="s">
        <v>27</v>
      </c>
      <c r="B62" s="13"/>
      <c r="C62" s="14"/>
      <c r="D62" s="14"/>
      <c r="E62" s="14"/>
      <c r="F62" s="11" t="s">
        <v>28</v>
      </c>
      <c r="G62" s="15"/>
      <c r="H62" s="15"/>
      <c r="I62" s="15"/>
      <c r="J62" s="15"/>
      <c r="K62" s="15"/>
      <c r="L62" s="15"/>
      <c r="M62" s="15"/>
      <c r="N62" s="14"/>
    </row>
    <row r="63" spans="1:13" ht="12.75">
      <c r="A63" s="7"/>
      <c r="D63" s="7"/>
      <c r="F63" s="7"/>
      <c r="G63" s="7"/>
      <c r="H63" s="7"/>
      <c r="J63" s="7"/>
      <c r="K63" s="7"/>
      <c r="L63" s="7"/>
      <c r="M63" s="7"/>
    </row>
    <row r="64" spans="1:13" ht="12.75">
      <c r="A64" s="3" t="s">
        <v>103</v>
      </c>
      <c r="B64" s="8"/>
      <c r="C64" s="25">
        <f>SUM(C63:C63)</f>
        <v>0</v>
      </c>
      <c r="D64" s="3"/>
      <c r="E64" s="3"/>
      <c r="F64" s="3" t="s">
        <v>81</v>
      </c>
      <c r="G64" s="3" t="s">
        <v>92</v>
      </c>
      <c r="H64" s="3"/>
      <c r="I64" s="3"/>
      <c r="J64" s="3"/>
      <c r="K64" s="25">
        <f>+C64</f>
        <v>0</v>
      </c>
      <c r="L64" s="7"/>
      <c r="M64" s="7"/>
    </row>
    <row r="65" spans="1:13" ht="12.75">
      <c r="A65" s="3"/>
      <c r="B65" s="8"/>
      <c r="C65" s="27"/>
      <c r="D65" s="3"/>
      <c r="E65" s="3"/>
      <c r="F65" s="3"/>
      <c r="G65" s="3"/>
      <c r="H65" s="3"/>
      <c r="I65" s="3"/>
      <c r="J65" s="3"/>
      <c r="K65" s="27"/>
      <c r="L65" s="7"/>
      <c r="M65" s="7"/>
    </row>
    <row r="66" spans="1:14" s="21" customFormat="1" ht="12.75">
      <c r="A66" s="11" t="s">
        <v>80</v>
      </c>
      <c r="B66" s="13"/>
      <c r="C66" s="14"/>
      <c r="D66" s="14"/>
      <c r="E66" s="14"/>
      <c r="F66" s="11" t="s">
        <v>83</v>
      </c>
      <c r="G66" s="15"/>
      <c r="H66" s="15"/>
      <c r="I66" s="15"/>
      <c r="J66" s="15"/>
      <c r="K66" s="15"/>
      <c r="L66" s="15"/>
      <c r="M66" s="15"/>
      <c r="N66" s="14"/>
    </row>
    <row r="67" spans="1:13" ht="12.75">
      <c r="A67" s="3"/>
      <c r="B67" s="8"/>
      <c r="C67" s="27"/>
      <c r="D67" s="3"/>
      <c r="E67" s="3"/>
      <c r="F67" s="3"/>
      <c r="G67" s="3"/>
      <c r="H67" s="3"/>
      <c r="I67" s="3"/>
      <c r="J67" s="3"/>
      <c r="K67" s="27"/>
      <c r="L67" s="7"/>
      <c r="M67" s="7"/>
    </row>
    <row r="68" spans="1:13" ht="12.75">
      <c r="A68" s="3"/>
      <c r="B68" s="8"/>
      <c r="C68" s="27"/>
      <c r="D68" s="3"/>
      <c r="E68" s="3"/>
      <c r="F68" s="7"/>
      <c r="G68" s="3"/>
      <c r="H68" s="3"/>
      <c r="I68" s="3"/>
      <c r="J68" s="3"/>
      <c r="K68" s="27"/>
      <c r="L68" s="7"/>
      <c r="M68" s="7"/>
    </row>
    <row r="69" spans="1:11" ht="12.75">
      <c r="A69" s="2" t="s">
        <v>107</v>
      </c>
      <c r="B69" s="8"/>
      <c r="C69" s="25">
        <f>SUM(C68:C68)</f>
        <v>0</v>
      </c>
      <c r="D69" s="3"/>
      <c r="E69" s="3"/>
      <c r="F69" s="3" t="s">
        <v>93</v>
      </c>
      <c r="G69" s="3"/>
      <c r="H69" s="3"/>
      <c r="I69" s="3"/>
      <c r="J69" s="3"/>
      <c r="K69" s="25">
        <f>SUM(K68:K68)</f>
        <v>0</v>
      </c>
    </row>
    <row r="70" spans="1:13" ht="12.75">
      <c r="A70" s="3"/>
      <c r="B70" s="8"/>
      <c r="C70" s="27"/>
      <c r="D70" s="3"/>
      <c r="E70" s="3"/>
      <c r="F70" s="3"/>
      <c r="G70" s="3"/>
      <c r="H70" s="3"/>
      <c r="I70" s="3"/>
      <c r="J70" s="3"/>
      <c r="K70" s="27"/>
      <c r="L70" s="7"/>
      <c r="M70" s="7"/>
    </row>
    <row r="71" spans="1:14" s="21" customFormat="1" ht="12.75">
      <c r="A71" s="11" t="s">
        <v>37</v>
      </c>
      <c r="B71" s="17"/>
      <c r="C71" s="12"/>
      <c r="D71" s="12"/>
      <c r="E71" s="12"/>
      <c r="F71" s="11" t="s">
        <v>38</v>
      </c>
      <c r="G71" s="12"/>
      <c r="H71" s="12"/>
      <c r="I71" s="12"/>
      <c r="J71" s="12"/>
      <c r="K71" s="12"/>
      <c r="L71" s="15"/>
      <c r="M71" s="15"/>
      <c r="N71" s="14"/>
    </row>
    <row r="72" spans="1:13" ht="12.75">
      <c r="A72" s="3"/>
      <c r="B72" s="8"/>
      <c r="C72" s="3"/>
      <c r="D72" s="3"/>
      <c r="E72" s="3"/>
      <c r="F72" s="3"/>
      <c r="G72" s="3"/>
      <c r="H72" s="3"/>
      <c r="I72" s="3"/>
      <c r="J72" s="3"/>
      <c r="K72" s="3"/>
      <c r="L72" s="7"/>
      <c r="M72" s="7"/>
    </row>
    <row r="73" spans="1:13" ht="12.75">
      <c r="A73" s="7" t="s">
        <v>67</v>
      </c>
      <c r="B73" s="32" t="s">
        <v>40</v>
      </c>
      <c r="C73" s="1">
        <v>1470</v>
      </c>
      <c r="D73" s="9" t="s">
        <v>68</v>
      </c>
      <c r="E73" s="9"/>
      <c r="F73" s="7" t="s">
        <v>63</v>
      </c>
      <c r="G73" s="3"/>
      <c r="H73" s="3"/>
      <c r="I73" s="3"/>
      <c r="J73" s="3"/>
      <c r="K73" s="7">
        <v>5213.69</v>
      </c>
      <c r="L73" s="7" t="s">
        <v>124</v>
      </c>
      <c r="M73" s="7"/>
    </row>
    <row r="74" spans="1:12" ht="12.75">
      <c r="A74" s="7" t="s">
        <v>11</v>
      </c>
      <c r="B74" s="31" t="s">
        <v>40</v>
      </c>
      <c r="C74" s="21">
        <v>805.4</v>
      </c>
      <c r="D74" s="9" t="s">
        <v>85</v>
      </c>
      <c r="E74" s="9"/>
      <c r="F74" s="7" t="s">
        <v>63</v>
      </c>
      <c r="K74" s="7"/>
      <c r="L74" s="7" t="s">
        <v>69</v>
      </c>
    </row>
    <row r="75" spans="1:13" ht="12.75">
      <c r="A75" s="7" t="s">
        <v>23</v>
      </c>
      <c r="B75" s="10">
        <v>1268</v>
      </c>
      <c r="C75" s="22">
        <v>59.3</v>
      </c>
      <c r="D75" s="9" t="s">
        <v>99</v>
      </c>
      <c r="F75" s="7" t="s">
        <v>97</v>
      </c>
      <c r="G75" s="3"/>
      <c r="H75" s="3"/>
      <c r="I75" s="3"/>
      <c r="J75" s="3"/>
      <c r="K75" s="7">
        <f>+K73*0.25</f>
        <v>1303.4225</v>
      </c>
      <c r="L75" s="9" t="s">
        <v>71</v>
      </c>
      <c r="M75" s="34"/>
    </row>
    <row r="76" spans="1:13" ht="12.75">
      <c r="A76" s="7" t="s">
        <v>86</v>
      </c>
      <c r="B76" s="10">
        <v>1269</v>
      </c>
      <c r="C76" s="21">
        <v>250</v>
      </c>
      <c r="D76" s="9" t="s">
        <v>87</v>
      </c>
      <c r="F76" s="7" t="s">
        <v>62</v>
      </c>
      <c r="G76" s="3"/>
      <c r="H76" s="3"/>
      <c r="I76" s="3"/>
      <c r="J76" s="3"/>
      <c r="K76" s="7"/>
      <c r="L76" s="37" t="s">
        <v>64</v>
      </c>
      <c r="M76" s="7"/>
    </row>
    <row r="77" spans="1:12" ht="12.75">
      <c r="A77" s="1" t="s">
        <v>131</v>
      </c>
      <c r="B77" s="10">
        <v>1270</v>
      </c>
      <c r="C77" s="21">
        <v>45.03</v>
      </c>
      <c r="D77" s="9" t="s">
        <v>132</v>
      </c>
      <c r="F77" s="7" t="s">
        <v>63</v>
      </c>
      <c r="G77" s="3"/>
      <c r="H77" s="3"/>
      <c r="I77" s="3"/>
      <c r="J77" s="3"/>
      <c r="K77" s="1"/>
      <c r="L77" s="7" t="s">
        <v>88</v>
      </c>
    </row>
    <row r="78" spans="1:12" ht="12.75">
      <c r="A78" s="7"/>
      <c r="B78" s="10"/>
      <c r="C78" s="21"/>
      <c r="D78" s="9"/>
      <c r="F78" s="7" t="s">
        <v>102</v>
      </c>
      <c r="G78" s="3"/>
      <c r="H78" s="3"/>
      <c r="I78" s="3"/>
      <c r="J78" s="3"/>
      <c r="K78" s="1">
        <v>514.18</v>
      </c>
      <c r="L78" s="7"/>
    </row>
    <row r="79" spans="1:13" ht="12.75">
      <c r="A79" s="7"/>
      <c r="B79" s="10"/>
      <c r="F79" s="3"/>
      <c r="G79" s="3"/>
      <c r="H79" s="3"/>
      <c r="I79" s="3"/>
      <c r="J79" s="3"/>
      <c r="K79" s="3"/>
      <c r="L79" s="7"/>
      <c r="M79" s="7"/>
    </row>
    <row r="80" spans="1:11" s="3" customFormat="1" ht="12.75">
      <c r="A80" s="3" t="s">
        <v>108</v>
      </c>
      <c r="B80" s="8"/>
      <c r="C80" s="25">
        <f>SUM(C73:C78)</f>
        <v>2629.7300000000005</v>
      </c>
      <c r="F80" s="3" t="s">
        <v>94</v>
      </c>
      <c r="K80" s="25">
        <f>SUM(K73:K78)</f>
        <v>7031.2925</v>
      </c>
    </row>
    <row r="81" spans="6:13" ht="12.75">
      <c r="F81" s="7"/>
      <c r="G81" s="7"/>
      <c r="H81" s="7"/>
      <c r="J81" s="7"/>
      <c r="K81" s="7"/>
      <c r="L81" s="7"/>
      <c r="M81" s="7"/>
    </row>
    <row r="82" spans="1:14" s="19" customFormat="1" ht="12.75">
      <c r="A82" s="11" t="s">
        <v>30</v>
      </c>
      <c r="B82" s="17"/>
      <c r="C82" s="12"/>
      <c r="D82" s="12"/>
      <c r="E82" s="12"/>
      <c r="F82" s="11" t="s">
        <v>31</v>
      </c>
      <c r="G82" s="12"/>
      <c r="H82" s="12"/>
      <c r="I82" s="12"/>
      <c r="J82" s="12"/>
      <c r="K82" s="12"/>
      <c r="L82" s="12"/>
      <c r="M82" s="15"/>
      <c r="N82" s="12"/>
    </row>
    <row r="83" spans="1:13" ht="12.75">
      <c r="A83" s="3"/>
      <c r="C83" s="4"/>
      <c r="D83" s="4"/>
      <c r="F83" s="7"/>
      <c r="G83" s="7"/>
      <c r="H83" s="7"/>
      <c r="J83" s="7"/>
      <c r="K83" s="7"/>
      <c r="L83" s="7"/>
      <c r="M83" s="7"/>
    </row>
    <row r="84" spans="1:13" ht="12.75">
      <c r="A84" s="7" t="s">
        <v>53</v>
      </c>
      <c r="D84" s="9"/>
      <c r="F84" s="7" t="s">
        <v>32</v>
      </c>
      <c r="G84" s="7"/>
      <c r="H84" s="7"/>
      <c r="J84" s="7"/>
      <c r="K84" s="7"/>
      <c r="L84" s="7"/>
      <c r="M84" s="7"/>
    </row>
    <row r="85" spans="1:13" ht="12.75">
      <c r="A85" s="7" t="s">
        <v>79</v>
      </c>
      <c r="D85" s="9"/>
      <c r="F85" s="7" t="s">
        <v>48</v>
      </c>
      <c r="G85" s="7"/>
      <c r="H85" s="7"/>
      <c r="J85" s="7"/>
      <c r="K85" s="7"/>
      <c r="L85" s="7"/>
      <c r="M85" s="7"/>
    </row>
    <row r="86" spans="1:13" ht="12.75">
      <c r="A86" s="7" t="s">
        <v>70</v>
      </c>
      <c r="F86" s="7" t="s">
        <v>75</v>
      </c>
      <c r="G86" s="7"/>
      <c r="H86" s="7"/>
      <c r="J86" s="7"/>
      <c r="K86" s="7"/>
      <c r="L86" s="7"/>
      <c r="M86" s="7"/>
    </row>
    <row r="87" spans="1:13" ht="12.75">
      <c r="A87" s="3"/>
      <c r="F87" s="7"/>
      <c r="G87" s="7"/>
      <c r="H87" s="7"/>
      <c r="J87" s="7"/>
      <c r="K87" s="7"/>
      <c r="L87" s="7"/>
      <c r="M87" s="7"/>
    </row>
    <row r="88" spans="1:11" s="3" customFormat="1" ht="12.75">
      <c r="A88" s="3" t="s">
        <v>109</v>
      </c>
      <c r="B88" s="8"/>
      <c r="C88" s="25">
        <f>SUM(C84+C85+C87)</f>
        <v>0</v>
      </c>
      <c r="F88" s="3" t="s">
        <v>95</v>
      </c>
      <c r="K88" s="25">
        <f>SUM(K84:K87)</f>
        <v>0</v>
      </c>
    </row>
    <row r="89" spans="1:13" ht="12.75">
      <c r="A89" s="3"/>
      <c r="F89" s="7"/>
      <c r="G89" s="7"/>
      <c r="H89" s="7"/>
      <c r="J89" s="7"/>
      <c r="K89" s="7"/>
      <c r="L89" s="7"/>
      <c r="M89" s="7"/>
    </row>
    <row r="90" spans="1:14" ht="12.75">
      <c r="A90" s="18" t="s">
        <v>123</v>
      </c>
      <c r="B90" s="13"/>
      <c r="C90" s="14"/>
      <c r="D90" s="14"/>
      <c r="E90" s="14"/>
      <c r="F90" s="14"/>
      <c r="G90" s="15"/>
      <c r="H90" s="15"/>
      <c r="I90" s="15"/>
      <c r="J90" s="15"/>
      <c r="K90" s="15"/>
      <c r="L90" s="15"/>
      <c r="M90" s="15"/>
      <c r="N90" s="14"/>
    </row>
    <row r="91" spans="7:13" ht="12.75">
      <c r="G91" s="7"/>
      <c r="H91" s="7"/>
      <c r="J91" s="7"/>
      <c r="K91" s="7"/>
      <c r="L91" s="7"/>
      <c r="M91" s="7"/>
    </row>
    <row r="92" spans="1:13" ht="12.75">
      <c r="A92" s="1" t="s">
        <v>17</v>
      </c>
      <c r="C92" s="21">
        <v>41672.4</v>
      </c>
      <c r="E92" s="7" t="s">
        <v>72</v>
      </c>
      <c r="G92" s="7">
        <v>49734.08</v>
      </c>
      <c r="H92" s="39"/>
      <c r="I92" s="7" t="s">
        <v>73</v>
      </c>
      <c r="J92" s="7"/>
      <c r="K92" s="7"/>
      <c r="L92" s="7"/>
      <c r="M92" s="7"/>
    </row>
    <row r="93" spans="1:13" ht="12.75">
      <c r="A93" s="7" t="s">
        <v>35</v>
      </c>
      <c r="C93" s="21">
        <v>0</v>
      </c>
      <c r="G93" s="7"/>
      <c r="H93" s="7"/>
      <c r="J93" s="7"/>
      <c r="K93" s="7"/>
      <c r="L93" s="7"/>
      <c r="M93" s="7"/>
    </row>
    <row r="94" spans="1:13" ht="12.75">
      <c r="A94" s="1" t="s">
        <v>18</v>
      </c>
      <c r="C94" s="21">
        <v>927.51</v>
      </c>
      <c r="G94" s="7"/>
      <c r="H94" s="7"/>
      <c r="J94" s="7"/>
      <c r="K94" s="7"/>
      <c r="L94" s="7"/>
      <c r="M94" s="7"/>
    </row>
    <row r="95" spans="1:13" ht="12.75">
      <c r="A95" s="7" t="s">
        <v>82</v>
      </c>
      <c r="C95" s="22">
        <v>12609.05</v>
      </c>
      <c r="G95" s="7"/>
      <c r="H95" s="7"/>
      <c r="J95" s="7"/>
      <c r="K95" s="7"/>
      <c r="L95" s="7"/>
      <c r="M95" s="7"/>
    </row>
    <row r="96" spans="1:13" ht="12.75">
      <c r="A96" s="7" t="s">
        <v>36</v>
      </c>
      <c r="C96" s="21">
        <v>42139.73</v>
      </c>
      <c r="G96" s="7"/>
      <c r="H96" s="7"/>
      <c r="J96" s="7"/>
      <c r="K96" s="7"/>
      <c r="L96" s="7"/>
      <c r="M96" s="7"/>
    </row>
    <row r="97" spans="1:5" ht="12.75">
      <c r="A97" s="1" t="s">
        <v>19</v>
      </c>
      <c r="C97" s="1">
        <v>70909.36</v>
      </c>
      <c r="E97" s="7" t="s">
        <v>74</v>
      </c>
    </row>
    <row r="99" spans="1:3" ht="12.75">
      <c r="A99" s="3" t="s">
        <v>65</v>
      </c>
      <c r="C99" s="40">
        <f>SUM(C92:C98)</f>
        <v>168258.05</v>
      </c>
    </row>
    <row r="100" ht="12.75">
      <c r="E100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5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2016-11-15T01:05:24Z</cp:lastPrinted>
  <dcterms:created xsi:type="dcterms:W3CDTF">2007-07-31T03:53:59Z</dcterms:created>
  <dcterms:modified xsi:type="dcterms:W3CDTF">2016-12-20T17:07:29Z</dcterms:modified>
  <cp:category/>
  <cp:version/>
  <cp:contentType/>
  <cp:contentStatus/>
</cp:coreProperties>
</file>